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5" activeTab="10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<sst xmlns="http://schemas.openxmlformats.org/spreadsheetml/2006/main" count="1728" uniqueCount="157">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</sst>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b/>
      <sz val="16"/>
      <name val="宋体"/>
      <charset val="134"/>
      <scheme val="minor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1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1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3" fillId="1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5"/>
      <c r="B3" s="76" t="s">
        <v>2</v>
      </c>
      <c r="C3" s="77"/>
      <c r="D3" s="78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8"/>
    </row>
    <row r="4" ht="20.1" customHeight="1" spans="1:13">
      <c r="A4" s="75" t="s">
        <v>6</v>
      </c>
      <c r="B4" s="75" t="s">
        <v>7</v>
      </c>
      <c r="C4" s="75" t="s">
        <v>8</v>
      </c>
      <c r="D4" s="75" t="s">
        <v>9</v>
      </c>
      <c r="E4" s="75" t="s">
        <v>7</v>
      </c>
      <c r="F4" s="75" t="s">
        <v>8</v>
      </c>
      <c r="G4" s="75" t="s">
        <v>9</v>
      </c>
      <c r="H4" s="75" t="s">
        <v>7</v>
      </c>
      <c r="I4" s="75" t="s">
        <v>8</v>
      </c>
      <c r="J4" s="75" t="s">
        <v>9</v>
      </c>
      <c r="K4" s="75" t="s">
        <v>7</v>
      </c>
      <c r="L4" s="75" t="s">
        <v>8</v>
      </c>
      <c r="M4" s="75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3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82">
        <f t="shared" ref="B167:M167" si="30">SUM(B152:B166)</f>
        <v>1871.4</v>
      </c>
      <c r="C167" s="82">
        <f t="shared" si="30"/>
        <v>116205</v>
      </c>
      <c r="D167" s="82">
        <f t="shared" si="30"/>
        <v>14497735</v>
      </c>
      <c r="E167" s="82">
        <f t="shared" si="30"/>
        <v>1876.65</v>
      </c>
      <c r="F167" s="82">
        <f t="shared" si="30"/>
        <v>113805</v>
      </c>
      <c r="G167" s="82">
        <f t="shared" si="30"/>
        <v>14238144</v>
      </c>
      <c r="H167" s="82">
        <f t="shared" si="30"/>
        <v>1876.65</v>
      </c>
      <c r="I167" s="82">
        <f t="shared" si="30"/>
        <v>113805</v>
      </c>
      <c r="J167" s="82">
        <f t="shared" si="30"/>
        <v>14238144</v>
      </c>
      <c r="K167" s="82">
        <f t="shared" si="30"/>
        <v>1871.4</v>
      </c>
      <c r="L167" s="82">
        <f t="shared" si="30"/>
        <v>119805</v>
      </c>
      <c r="M167" s="82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83" t="s">
        <v>42</v>
      </c>
      <c r="B170" s="84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2"/>
      <c r="B201" s="85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81" customFormat="1" ht="25.5" spans="1:13">
      <c r="A203" s="86"/>
      <c r="B203" s="87" t="s">
        <v>2</v>
      </c>
      <c r="C203" s="88"/>
      <c r="D203" s="89"/>
      <c r="E203" s="87" t="s">
        <v>3</v>
      </c>
      <c r="F203" s="88"/>
      <c r="G203" s="89"/>
      <c r="H203" s="87" t="s">
        <v>4</v>
      </c>
      <c r="I203" s="88"/>
      <c r="J203" s="89"/>
      <c r="K203" s="87" t="s">
        <v>5</v>
      </c>
      <c r="L203" s="88"/>
      <c r="M203" s="89"/>
    </row>
    <row r="204" s="81" customFormat="1" ht="25.5" spans="1:13">
      <c r="A204" s="86" t="s">
        <v>6</v>
      </c>
      <c r="B204" s="86" t="s">
        <v>7</v>
      </c>
      <c r="C204" s="86" t="s">
        <v>8</v>
      </c>
      <c r="D204" s="86" t="s">
        <v>9</v>
      </c>
      <c r="E204" s="86" t="s">
        <v>7</v>
      </c>
      <c r="F204" s="86" t="s">
        <v>8</v>
      </c>
      <c r="G204" s="86" t="s">
        <v>9</v>
      </c>
      <c r="H204" s="86" t="s">
        <v>7</v>
      </c>
      <c r="I204" s="86" t="s">
        <v>8</v>
      </c>
      <c r="J204" s="86" t="s">
        <v>9</v>
      </c>
      <c r="K204" s="86" t="s">
        <v>7</v>
      </c>
      <c r="L204" s="86" t="s">
        <v>8</v>
      </c>
      <c r="M204" s="86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90" t="e">
        <f>#REF!*B1</f>
        <v>#REF!</v>
      </c>
      <c r="G339" s="23"/>
    </row>
    <row r="343" spans="7:7">
      <c r="G343" s="80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5" workbookViewId="0">
      <selection activeCell="A8" sqref="$A8:$XF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30">
        <v>125.19</v>
      </c>
      <c r="L8" s="30">
        <f t="shared" si="9"/>
        <v>6011</v>
      </c>
      <c r="M8" s="30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3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tabSelected="1" zoomScale="70" zoomScaleNormal="70" workbookViewId="0">
      <selection activeCell="D8" sqref="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72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30">
        <v>124.51</v>
      </c>
      <c r="C8" s="30">
        <f t="shared" si="0"/>
        <v>5961</v>
      </c>
      <c r="D8" s="30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30">
        <v>124.51</v>
      </c>
      <c r="C9" s="30">
        <f t="shared" si="0"/>
        <v>5911</v>
      </c>
      <c r="D9" s="30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52">
        <v>124.87</v>
      </c>
      <c r="I20" s="52">
        <f t="shared" si="4"/>
        <v>5311</v>
      </c>
      <c r="J20" s="52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8" workbookViewId="0">
      <selection activeCell="B13" sqref="B13:D13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42" customHeight="1" spans="1:13">
      <c r="A3" s="45" t="s">
        <v>96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55"/>
    </row>
    <row r="4" ht="27" customHeight="1" spans="1:13">
      <c r="A4" s="47"/>
      <c r="B4" s="48" t="s">
        <v>2</v>
      </c>
      <c r="C4" s="49"/>
      <c r="D4" s="50"/>
      <c r="E4" s="48" t="s">
        <v>3</v>
      </c>
      <c r="F4" s="49"/>
      <c r="G4" s="50"/>
      <c r="H4" s="48" t="s">
        <v>4</v>
      </c>
      <c r="I4" s="49"/>
      <c r="J4" s="50"/>
      <c r="K4" s="48" t="s">
        <v>5</v>
      </c>
      <c r="L4" s="49"/>
      <c r="M4" s="50"/>
    </row>
    <row r="5" ht="27" customHeight="1" spans="1:13">
      <c r="A5" s="47" t="s">
        <v>6</v>
      </c>
      <c r="B5" s="47" t="s">
        <v>7</v>
      </c>
      <c r="C5" s="47" t="s">
        <v>8</v>
      </c>
      <c r="D5" s="47" t="s">
        <v>9</v>
      </c>
      <c r="E5" s="47" t="s">
        <v>7</v>
      </c>
      <c r="F5" s="47" t="s">
        <v>8</v>
      </c>
      <c r="G5" s="47" t="s">
        <v>9</v>
      </c>
      <c r="H5" s="47" t="s">
        <v>7</v>
      </c>
      <c r="I5" s="47" t="s">
        <v>8</v>
      </c>
      <c r="J5" s="47" t="s">
        <v>9</v>
      </c>
      <c r="K5" s="47" t="s">
        <v>7</v>
      </c>
      <c r="L5" s="47" t="s">
        <v>8</v>
      </c>
      <c r="M5" s="47" t="s">
        <v>9</v>
      </c>
    </row>
    <row r="6" ht="27" customHeight="1" spans="1:17">
      <c r="A6" s="51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1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1" t="s">
        <v>13</v>
      </c>
      <c r="B8" s="30">
        <v>124.51</v>
      </c>
      <c r="C8" s="30">
        <f t="shared" si="0"/>
        <v>6011</v>
      </c>
      <c r="D8" s="30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13">
        <v>124.51</v>
      </c>
      <c r="L8" s="13">
        <f t="shared" si="6"/>
        <v>6061</v>
      </c>
      <c r="M8" s="13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1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1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1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1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30">
        <v>124.51</v>
      </c>
      <c r="L12" s="30">
        <f t="shared" si="6"/>
        <v>5861</v>
      </c>
      <c r="M12" s="30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1" t="s">
        <v>18</v>
      </c>
      <c r="B13" s="52">
        <v>124.51</v>
      </c>
      <c r="C13" s="52">
        <f t="shared" si="0"/>
        <v>5761</v>
      </c>
      <c r="D13" s="52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1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1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1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30">
        <v>124.87</v>
      </c>
      <c r="F16" s="30">
        <f t="shared" si="2"/>
        <v>5561</v>
      </c>
      <c r="G16" s="30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1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13">
        <v>124.87</v>
      </c>
      <c r="F17" s="13">
        <f t="shared" si="2"/>
        <v>5511</v>
      </c>
      <c r="G17" s="13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1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1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1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1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1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3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4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4" workbookViewId="0">
      <selection activeCell="K29" sqref="K2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30">
        <v>111.05</v>
      </c>
      <c r="I26" s="30">
        <f t="shared" si="14"/>
        <v>5190</v>
      </c>
      <c r="J26" s="30">
        <f t="shared" si="5"/>
        <v>576350</v>
      </c>
      <c r="K26" s="30">
        <v>117.09</v>
      </c>
      <c r="L26" s="30">
        <f t="shared" si="6"/>
        <v>5290</v>
      </c>
      <c r="M26" s="30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13">
        <v>117.09</v>
      </c>
      <c r="L28" s="13">
        <f t="shared" si="6"/>
        <v>5230</v>
      </c>
      <c r="M28" s="13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0" workbookViewId="0">
      <selection activeCell="E26" sqref="E26:G26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9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6">
        <v>111.19</v>
      </c>
      <c r="F23" s="36">
        <f t="shared" si="11"/>
        <v>5330</v>
      </c>
      <c r="G23" s="36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7">
        <v>117.24</v>
      </c>
      <c r="L23" s="37">
        <f t="shared" si="6"/>
        <v>5430</v>
      </c>
      <c r="M23" s="37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7">
        <v>117.24</v>
      </c>
      <c r="C25" s="37">
        <f t="shared" si="10"/>
        <v>5280</v>
      </c>
      <c r="D25" s="37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6">
        <v>111.19</v>
      </c>
      <c r="I25" s="36">
        <f t="shared" si="12"/>
        <v>5230</v>
      </c>
      <c r="J25" s="36">
        <f t="shared" si="5"/>
        <v>581524</v>
      </c>
      <c r="K25" s="30">
        <v>117.24</v>
      </c>
      <c r="L25" s="30">
        <f t="shared" si="6"/>
        <v>5330</v>
      </c>
      <c r="M25" s="30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0">
        <v>111.19</v>
      </c>
      <c r="F26" s="30">
        <f t="shared" si="11"/>
        <v>5190</v>
      </c>
      <c r="G26" s="30">
        <f t="shared" si="3"/>
        <v>577076</v>
      </c>
      <c r="H26" s="38" t="s">
        <v>103</v>
      </c>
      <c r="I26" s="40"/>
      <c r="J26" s="41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6">
        <v>111.19</v>
      </c>
      <c r="F27" s="36">
        <f t="shared" si="11"/>
        <v>5160</v>
      </c>
      <c r="G27" s="36">
        <f t="shared" si="3"/>
        <v>573740</v>
      </c>
      <c r="H27" s="30">
        <v>111.19</v>
      </c>
      <c r="I27" s="30">
        <f t="shared" si="12"/>
        <v>5160</v>
      </c>
      <c r="J27" s="30">
        <f t="shared" si="5"/>
        <v>573740</v>
      </c>
      <c r="K27" s="30">
        <v>117.24</v>
      </c>
      <c r="L27" s="30">
        <f t="shared" si="6"/>
        <v>5260</v>
      </c>
      <c r="M27" s="30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6">
        <v>111.19</v>
      </c>
      <c r="F28" s="36">
        <f t="shared" si="11"/>
        <v>5130</v>
      </c>
      <c r="G28" s="36">
        <f t="shared" si="3"/>
        <v>570405</v>
      </c>
      <c r="H28" s="36">
        <v>111.19</v>
      </c>
      <c r="I28" s="36">
        <f t="shared" si="12"/>
        <v>5130</v>
      </c>
      <c r="J28" s="36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6">
        <v>117.24</v>
      </c>
      <c r="L29" s="36">
        <f t="shared" si="6"/>
        <v>5210</v>
      </c>
      <c r="M29" s="36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20" workbookViewId="0">
      <selection activeCell="A27" sqref="$A27:$XFD27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30">
        <v>119.69</v>
      </c>
      <c r="L26" s="30">
        <f t="shared" si="6"/>
        <v>5290</v>
      </c>
      <c r="M26" s="30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30">
        <v>119.69</v>
      </c>
      <c r="L27" s="30">
        <f t="shared" si="6"/>
        <v>5260</v>
      </c>
      <c r="M27" s="30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30">
        <v>104.72</v>
      </c>
      <c r="F29" s="30">
        <f t="shared" si="11"/>
        <v>5110</v>
      </c>
      <c r="G29" s="30">
        <f t="shared" si="3"/>
        <v>535119</v>
      </c>
      <c r="H29" s="30">
        <v>104.72</v>
      </c>
      <c r="I29" s="30">
        <f t="shared" si="12"/>
        <v>5110</v>
      </c>
      <c r="J29" s="30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5"/>
      <c r="B3" s="76" t="s">
        <v>2</v>
      </c>
      <c r="C3" s="77"/>
      <c r="D3" s="78"/>
      <c r="E3" s="76" t="s">
        <v>3</v>
      </c>
      <c r="F3" s="77"/>
      <c r="G3" s="78"/>
      <c r="H3" s="76" t="s">
        <v>4</v>
      </c>
      <c r="I3" s="77"/>
      <c r="J3" s="78"/>
      <c r="K3" s="76" t="s">
        <v>5</v>
      </c>
      <c r="L3" s="77"/>
      <c r="M3" s="78"/>
    </row>
    <row r="4" ht="27" customHeight="1" spans="1:13">
      <c r="A4" s="75" t="s">
        <v>6</v>
      </c>
      <c r="B4" s="75" t="s">
        <v>7</v>
      </c>
      <c r="C4" s="75" t="s">
        <v>8</v>
      </c>
      <c r="D4" s="75" t="s">
        <v>9</v>
      </c>
      <c r="E4" s="75" t="s">
        <v>7</v>
      </c>
      <c r="F4" s="75" t="s">
        <v>8</v>
      </c>
      <c r="G4" s="75" t="s">
        <v>9</v>
      </c>
      <c r="H4" s="75" t="s">
        <v>7</v>
      </c>
      <c r="I4" s="75" t="s">
        <v>8</v>
      </c>
      <c r="J4" s="75" t="s">
        <v>9</v>
      </c>
      <c r="K4" s="75" t="s">
        <v>7</v>
      </c>
      <c r="L4" s="75" t="s">
        <v>8</v>
      </c>
      <c r="M4" s="75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9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3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6"/>
      <c r="B29" s="54"/>
      <c r="D29" s="2"/>
      <c r="E29" s="2"/>
    </row>
    <row r="30" ht="27.95" customHeight="1" spans="1:5">
      <c r="A30" s="56"/>
      <c r="B30" s="54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80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6"/>
      <c r="E69" s="56"/>
      <c r="F69" s="72" t="s">
        <v>65</v>
      </c>
      <c r="G69" s="72"/>
    </row>
    <row r="70" ht="27.95" customHeight="1" spans="1:7">
      <c r="A70" s="17" t="s">
        <v>29</v>
      </c>
      <c r="B70" s="18">
        <f>B66+E66+H66+K66</f>
        <v>11220.5</v>
      </c>
      <c r="D70" s="56"/>
      <c r="E70" s="73"/>
      <c r="F70" s="72" t="e">
        <f>E70+#REF!+#REF!</f>
        <v>#REF!</v>
      </c>
      <c r="G70" s="72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6"/>
      <c r="E71" s="73"/>
      <c r="F71" s="72" t="e">
        <f>E71+#REF!+#REF!</f>
        <v>#REF!</v>
      </c>
      <c r="G71" s="72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6"/>
      <c r="E72" s="54"/>
      <c r="F72" s="74" t="e">
        <f>#REF!*#REF!</f>
        <v>#REF!</v>
      </c>
      <c r="G72" s="72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A9" sqref="$A9:$XFD9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13">
        <v>133.95</v>
      </c>
      <c r="F5" s="13">
        <f t="shared" ref="F5:F13" si="2">$M$17+N5+$F$16</f>
        <v>6463</v>
      </c>
      <c r="G5" s="13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30">
        <v>133.95</v>
      </c>
      <c r="L11" s="30">
        <f t="shared" si="6"/>
        <v>6263</v>
      </c>
      <c r="M11" s="30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60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zoomScale="66" zoomScaleNormal="66" topLeftCell="A2" workbookViewId="0">
      <selection activeCell="E13" sqref="E13:G13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2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71"/>
    </row>
    <row r="3" customFormat="1" ht="44.1" customHeight="1" spans="1:13">
      <c r="A3" s="64" t="s">
        <v>82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="1" customFormat="1" ht="30" customHeight="1" spans="1:13">
      <c r="A4" s="65"/>
      <c r="B4" s="66" t="s">
        <v>2</v>
      </c>
      <c r="C4" s="67"/>
      <c r="D4" s="68"/>
      <c r="E4" s="66" t="s">
        <v>3</v>
      </c>
      <c r="F4" s="67"/>
      <c r="G4" s="68"/>
      <c r="H4" s="66" t="s">
        <v>4</v>
      </c>
      <c r="I4" s="67"/>
      <c r="J4" s="68"/>
      <c r="K4" s="66" t="s">
        <v>5</v>
      </c>
      <c r="L4" s="67"/>
      <c r="M4" s="68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30">
        <v>133.95</v>
      </c>
      <c r="L7" s="30">
        <f t="shared" si="6"/>
        <v>6513</v>
      </c>
      <c r="M7" s="30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69">
        <v>133.95</v>
      </c>
      <c r="C11" s="69">
        <f t="shared" si="0"/>
        <v>6263</v>
      </c>
      <c r="D11" s="69">
        <f t="shared" si="1"/>
        <v>838929</v>
      </c>
      <c r="E11" s="70">
        <v>133.95</v>
      </c>
      <c r="F11" s="70">
        <f t="shared" si="2"/>
        <v>6213</v>
      </c>
      <c r="G11" s="70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30">
        <v>133.95</v>
      </c>
      <c r="F13" s="30">
        <f t="shared" si="2"/>
        <v>6113</v>
      </c>
      <c r="G13" s="30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60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61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8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8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8">
        <v>142.4</v>
      </c>
      <c r="C6" s="13">
        <f t="shared" si="0"/>
        <v>6463</v>
      </c>
      <c r="D6" s="13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8">
        <v>142.4</v>
      </c>
      <c r="I6" s="13">
        <f t="shared" si="4"/>
        <v>6413</v>
      </c>
      <c r="J6" s="13">
        <f t="shared" si="5"/>
        <v>913211</v>
      </c>
      <c r="K6" s="58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8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8">
        <v>142.4</v>
      </c>
      <c r="I8" s="13">
        <f t="shared" si="4"/>
        <v>6313</v>
      </c>
      <c r="J8" s="13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6" sqref="B6:D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7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8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9">
        <v>142.4</v>
      </c>
      <c r="I5" s="52">
        <f t="shared" ref="I5:I13" si="4">$M$17+N5+$I$16</f>
        <v>6463</v>
      </c>
      <c r="J5" s="52">
        <f t="shared" ref="J5:J13" si="5">ROUND(H5*I5,0)</f>
        <v>920331</v>
      </c>
      <c r="K5" s="57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7">
        <v>142.4</v>
      </c>
      <c r="C6" s="30">
        <f t="shared" si="0"/>
        <v>6463</v>
      </c>
      <c r="D6" s="30">
        <f t="shared" si="1"/>
        <v>920331</v>
      </c>
      <c r="E6" s="58">
        <v>142.4</v>
      </c>
      <c r="F6" s="13">
        <f t="shared" si="2"/>
        <v>6413</v>
      </c>
      <c r="G6" s="13">
        <f t="shared" si="3"/>
        <v>913211</v>
      </c>
      <c r="H6" s="57">
        <v>142.4</v>
      </c>
      <c r="I6" s="30">
        <f t="shared" si="4"/>
        <v>6413</v>
      </c>
      <c r="J6" s="30">
        <f t="shared" si="5"/>
        <v>913211</v>
      </c>
      <c r="K6" s="57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8">
        <v>142.4</v>
      </c>
      <c r="C7" s="13">
        <f t="shared" si="0"/>
        <v>6413</v>
      </c>
      <c r="D7" s="13">
        <f t="shared" si="1"/>
        <v>913211</v>
      </c>
      <c r="E7" s="58">
        <v>142.4</v>
      </c>
      <c r="F7" s="13">
        <f t="shared" si="2"/>
        <v>6363</v>
      </c>
      <c r="G7" s="13">
        <f t="shared" si="3"/>
        <v>906091</v>
      </c>
      <c r="H7" s="58">
        <v>142.4</v>
      </c>
      <c r="I7" s="13">
        <f t="shared" si="4"/>
        <v>6363</v>
      </c>
      <c r="J7" s="13">
        <f t="shared" si="5"/>
        <v>906091</v>
      </c>
      <c r="K7" s="57">
        <v>142.4</v>
      </c>
      <c r="L7" s="30">
        <f t="shared" si="6"/>
        <v>6463</v>
      </c>
      <c r="M7" s="30">
        <f t="shared" si="7"/>
        <v>920331</v>
      </c>
      <c r="N7" s="3">
        <v>100</v>
      </c>
    </row>
    <row r="8" ht="30" customHeight="1" spans="1:14">
      <c r="A8" s="12" t="s">
        <v>21</v>
      </c>
      <c r="B8" s="58">
        <v>142.4</v>
      </c>
      <c r="C8" s="13">
        <f t="shared" si="0"/>
        <v>6363</v>
      </c>
      <c r="D8" s="13">
        <f t="shared" si="1"/>
        <v>906091</v>
      </c>
      <c r="E8" s="58">
        <v>142.4</v>
      </c>
      <c r="F8" s="13">
        <f t="shared" si="2"/>
        <v>6313</v>
      </c>
      <c r="G8" s="13">
        <f t="shared" si="3"/>
        <v>898971</v>
      </c>
      <c r="H8" s="57">
        <v>142.4</v>
      </c>
      <c r="I8" s="30">
        <f t="shared" si="4"/>
        <v>6313</v>
      </c>
      <c r="J8" s="30">
        <f t="shared" si="5"/>
        <v>898971</v>
      </c>
      <c r="K8" s="58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8">
        <v>142.4</v>
      </c>
      <c r="C9" s="13">
        <f t="shared" si="0"/>
        <v>6313</v>
      </c>
      <c r="D9" s="13">
        <f t="shared" si="1"/>
        <v>898971</v>
      </c>
      <c r="E9" s="58">
        <v>142.4</v>
      </c>
      <c r="F9" s="13">
        <f t="shared" si="2"/>
        <v>6263</v>
      </c>
      <c r="G9" s="13">
        <f t="shared" si="3"/>
        <v>891851</v>
      </c>
      <c r="H9" s="58">
        <v>142.4</v>
      </c>
      <c r="I9" s="13">
        <f t="shared" si="4"/>
        <v>6263</v>
      </c>
      <c r="J9" s="13">
        <f t="shared" si="5"/>
        <v>891851</v>
      </c>
      <c r="K9" s="58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7">
        <v>142.4</v>
      </c>
      <c r="C10" s="30">
        <f t="shared" si="0"/>
        <v>6263</v>
      </c>
      <c r="D10" s="30">
        <f t="shared" si="1"/>
        <v>891851</v>
      </c>
      <c r="E10" s="58">
        <v>142.4</v>
      </c>
      <c r="F10" s="13">
        <f t="shared" si="2"/>
        <v>6213</v>
      </c>
      <c r="G10" s="13">
        <f t="shared" si="3"/>
        <v>884731</v>
      </c>
      <c r="H10" s="58">
        <v>142.4</v>
      </c>
      <c r="I10" s="13">
        <f t="shared" si="4"/>
        <v>6213</v>
      </c>
      <c r="J10" s="13">
        <f t="shared" si="5"/>
        <v>884731</v>
      </c>
      <c r="K10" s="58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8">
        <v>142.4</v>
      </c>
      <c r="C11" s="13">
        <f t="shared" si="0"/>
        <v>6213</v>
      </c>
      <c r="D11" s="13">
        <f t="shared" si="1"/>
        <v>884731</v>
      </c>
      <c r="E11" s="58">
        <v>142.4</v>
      </c>
      <c r="F11" s="13">
        <f t="shared" si="2"/>
        <v>6163</v>
      </c>
      <c r="G11" s="13">
        <f t="shared" si="3"/>
        <v>877611</v>
      </c>
      <c r="H11" s="58">
        <v>142.4</v>
      </c>
      <c r="I11" s="13">
        <f t="shared" si="4"/>
        <v>6163</v>
      </c>
      <c r="J11" s="13">
        <f t="shared" si="5"/>
        <v>877611</v>
      </c>
      <c r="K11" s="58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8">
        <v>142.4</v>
      </c>
      <c r="C12" s="13">
        <f t="shared" si="0"/>
        <v>6163</v>
      </c>
      <c r="D12" s="13">
        <f t="shared" si="1"/>
        <v>877611</v>
      </c>
      <c r="E12" s="58">
        <v>142.4</v>
      </c>
      <c r="F12" s="13">
        <f t="shared" si="2"/>
        <v>6113</v>
      </c>
      <c r="G12" s="13">
        <f t="shared" si="3"/>
        <v>870491</v>
      </c>
      <c r="H12" s="58">
        <v>142.4</v>
      </c>
      <c r="I12" s="13">
        <f t="shared" si="4"/>
        <v>6113</v>
      </c>
      <c r="J12" s="13">
        <f t="shared" si="5"/>
        <v>870491</v>
      </c>
      <c r="K12" s="58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8">
        <v>142.4</v>
      </c>
      <c r="C13" s="13">
        <f t="shared" si="0"/>
        <v>6113</v>
      </c>
      <c r="D13" s="13">
        <f t="shared" si="1"/>
        <v>870491</v>
      </c>
      <c r="E13" s="58">
        <v>142.4</v>
      </c>
      <c r="F13" s="13">
        <f t="shared" si="2"/>
        <v>6063</v>
      </c>
      <c r="G13" s="13">
        <f t="shared" si="3"/>
        <v>863371</v>
      </c>
      <c r="H13" s="58">
        <v>142.4</v>
      </c>
      <c r="I13" s="13">
        <f t="shared" si="4"/>
        <v>6063</v>
      </c>
      <c r="J13" s="13">
        <f t="shared" si="5"/>
        <v>863371</v>
      </c>
      <c r="K13" s="58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60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61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13" workbookViewId="0">
      <selection activeCell="B18" sqref="B18:D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30">
        <v>124.51</v>
      </c>
      <c r="C5" s="30">
        <f t="shared" ref="C5:C17" si="0">$M$25+N5+$C$23+$D$23</f>
        <v>6061</v>
      </c>
      <c r="D5" s="30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  <row r="29" ht="27.95" customHeight="1" spans="1:5">
      <c r="A29" s="56"/>
      <c r="B29" s="54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workbookViewId="0">
      <selection activeCell="A8" sqref="$A8:$XFD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2" t="s">
        <v>0</v>
      </c>
      <c r="B1" s="43">
        <v>0.8</v>
      </c>
    </row>
    <row r="2" ht="45.5" spans="1:13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27" customHeight="1" spans="1:13">
      <c r="A3" s="47"/>
      <c r="B3" s="48" t="s">
        <v>2</v>
      </c>
      <c r="C3" s="49"/>
      <c r="D3" s="50"/>
      <c r="E3" s="48" t="s">
        <v>3</v>
      </c>
      <c r="F3" s="49"/>
      <c r="G3" s="50"/>
      <c r="H3" s="48" t="s">
        <v>4</v>
      </c>
      <c r="I3" s="49"/>
      <c r="J3" s="50"/>
      <c r="K3" s="48" t="s">
        <v>5</v>
      </c>
      <c r="L3" s="49"/>
      <c r="M3" s="50"/>
    </row>
    <row r="4" ht="27" customHeight="1" spans="1:13">
      <c r="A4" s="47" t="s">
        <v>6</v>
      </c>
      <c r="B4" s="47" t="s">
        <v>7</v>
      </c>
      <c r="C4" s="47" t="s">
        <v>8</v>
      </c>
      <c r="D4" s="47" t="s">
        <v>9</v>
      </c>
      <c r="E4" s="47" t="s">
        <v>7</v>
      </c>
      <c r="F4" s="47" t="s">
        <v>8</v>
      </c>
      <c r="G4" s="47" t="s">
        <v>9</v>
      </c>
      <c r="H4" s="47" t="s">
        <v>7</v>
      </c>
      <c r="I4" s="47" t="s">
        <v>8</v>
      </c>
      <c r="J4" s="47" t="s">
        <v>9</v>
      </c>
      <c r="K4" s="47" t="s">
        <v>7</v>
      </c>
      <c r="L4" s="47" t="s">
        <v>8</v>
      </c>
      <c r="M4" s="47" t="s">
        <v>9</v>
      </c>
    </row>
    <row r="5" ht="27" customHeight="1" spans="1:17">
      <c r="A5" s="51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1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1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1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30">
        <v>124.51</v>
      </c>
      <c r="L8" s="30">
        <f t="shared" si="9"/>
        <v>6011</v>
      </c>
      <c r="M8" s="30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1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1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1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1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1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1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1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1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1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1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1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1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1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3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4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2025-07-29T07:27:38Z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